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C91" i="1" l="1"/>
  <c r="C89" i="1"/>
  <c r="C57" i="1"/>
  <c r="C55" i="1"/>
  <c r="H39" i="1" l="1"/>
  <c r="H24" i="1"/>
  <c r="H21" i="1" l="1"/>
  <c r="H20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<sst xmlns="http://schemas.openxmlformats.org/spreadsheetml/2006/main" count="120" uniqueCount="84">
  <si>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</si>
  <si>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</si>
  <si>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</si>
  <si>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</si>
  <si>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</si>
  <si>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</si>
  <si>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</si>
  <si>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</si>
  <si>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</si>
  <si>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</si>
  <si>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</si>
  <si>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</si>
  <si>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</si>
  <si>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</si>
  <si>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</si>
  <si>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</si>
  <si>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</si>
  <si>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</si>
  <si>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</si>
  <si>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</si>
  <si>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</si>
  <si>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</si>
  <si>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</si>
  <si>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</si>
  <si>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</si>
  <si>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Dana:10.04.2020.</t>
  </si>
  <si>
    <t>Primljena i neutrošena participacija od 10.04.2020.</t>
  </si>
  <si>
    <t>Dana 10.04.2020.godine Dom zdravlja Požarevac je izvršio plaćanje prema dobavljačima:</t>
  </si>
  <si>
    <t>Medica linea pharm</t>
  </si>
  <si>
    <t>TE-KO Kostolac</t>
  </si>
  <si>
    <t>Dunav osigurannje</t>
  </si>
  <si>
    <t>Generali osiguranje</t>
  </si>
  <si>
    <t>Univer-Savic</t>
  </si>
  <si>
    <t>ZR Aleksandar Tosic</t>
  </si>
  <si>
    <t>Auto centar Toplica</t>
  </si>
  <si>
    <t>GrafArt</t>
  </si>
  <si>
    <t>Family Kalcic</t>
  </si>
  <si>
    <t>Investfarm Impex</t>
  </si>
  <si>
    <t>ONOFF</t>
  </si>
  <si>
    <t>Plastika Zivkovic</t>
  </si>
  <si>
    <t>SaGraf</t>
  </si>
  <si>
    <t>Tehnomarket</t>
  </si>
  <si>
    <t>ZIPSOFT</t>
  </si>
  <si>
    <t>Lavija</t>
  </si>
  <si>
    <t>mt:S Telekom</t>
  </si>
  <si>
    <t>Promedia</t>
  </si>
  <si>
    <t>Sigma</t>
  </si>
  <si>
    <t>Neo yu dent</t>
  </si>
  <si>
    <t>196/2020</t>
  </si>
  <si>
    <t>501-5005/2020</t>
  </si>
  <si>
    <t>001-1147-010285866-000</t>
  </si>
  <si>
    <t>001-1147-010285870-000</t>
  </si>
  <si>
    <t>001-1147-010285844-000</t>
  </si>
  <si>
    <t>001-1147-010285855-000</t>
  </si>
  <si>
    <t>51-1147-4005819</t>
  </si>
  <si>
    <t>N-3043/2019</t>
  </si>
  <si>
    <t>01-20-F02-01-0025</t>
  </si>
  <si>
    <t>057/2020</t>
  </si>
  <si>
    <t>20-F02-00175</t>
  </si>
  <si>
    <t>010151</t>
  </si>
  <si>
    <t>20-MPR01100046</t>
  </si>
  <si>
    <t>20-MPR01100050</t>
  </si>
  <si>
    <t>761-2020</t>
  </si>
  <si>
    <t>2/20</t>
  </si>
  <si>
    <t>7746/61</t>
  </si>
  <si>
    <t>43/20</t>
  </si>
  <si>
    <t>40/20</t>
  </si>
  <si>
    <t>73-1/20</t>
  </si>
  <si>
    <t>74-1/20</t>
  </si>
  <si>
    <t>20-360-000091</t>
  </si>
  <si>
    <t>543/2020</t>
  </si>
  <si>
    <t>645/2020</t>
  </si>
  <si>
    <t>677/2020</t>
  </si>
  <si>
    <t>548/2020</t>
  </si>
  <si>
    <t>594/2020</t>
  </si>
  <si>
    <t>90-222-062-1258346</t>
  </si>
  <si>
    <t>RO-3920/20</t>
  </si>
  <si>
    <t>1/449</t>
  </si>
  <si>
    <t>1/583</t>
  </si>
  <si>
    <t>OT_0606/20</t>
  </si>
  <si>
    <t>UKUPNO ZUBNO MATERIJALNI TROŠKOVI</t>
  </si>
  <si>
    <t>UKUPNO MATERIJALNI TROŠKOVI</t>
  </si>
  <si>
    <t>UKUPNO ENERGENTI</t>
  </si>
  <si>
    <t>UKUPNO SANDOSTATIN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</si>
</sst>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7" fillId="0" borderId="1" xfId="1" applyFont="1" applyBorder="1"/>
    <xf numFmtId="4" fontId="7" fillId="0" borderId="1" xfId="1" applyNumberFormat="1" applyFont="1" applyBorder="1"/>
    <xf numFmtId="49" fontId="6" fillId="0" borderId="1" xfId="1" applyNumberFormat="1" applyBorder="1"/>
    <xf numFmtId="4" fontId="8" fillId="0" borderId="1" xfId="1" applyNumberFormat="1" applyFont="1" applyBorder="1"/>
    <xf numFmtId="49" fontId="8" fillId="0" borderId="1" xfId="1" applyNumberFormat="1" applyFont="1" applyBorder="1"/>
    <xf numFmtId="0" fontId="9" fillId="0" borderId="1" xfId="0" applyFont="1" applyBorder="1"/>
    <xf numFmtId="4" fontId="9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8" fillId="0" borderId="1" xfId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1"/>
  <sheetViews>
    <sheetView tabSelected="1" topLeftCell="B1" zoomScaleNormal="100" workbookViewId="0">
      <selection activeCell="H28" sqref="H28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25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43931</v>
      </c>
      <c r="H12" s="23">
        <v>5362412.79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43931</v>
      </c>
      <c r="H13" s="3">
        <f>H14+H25-H32-H42</f>
        <v>5357708.0499999989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43931</v>
      </c>
      <c r="H14" s="4">
        <f>H15+H16+H17+H18+H19+H20+H21+H22+H23+H24</f>
        <v>6024554.3899999987</v>
      </c>
      <c r="I14" s="11"/>
      <c r="J14" s="11"/>
      <c r="K14" s="9"/>
      <c r="L14" s="9"/>
      <c r="M14" s="9"/>
      <c r="N14" s="9"/>
      <c r="O14" s="9"/>
    </row>
    <row r="15" spans="2:15" x14ac:dyDescent="0.25">
      <c r="B15" s="37" t="s">
        <v>10</v>
      </c>
      <c r="C15" s="38"/>
      <c r="D15" s="38"/>
      <c r="E15" s="38"/>
      <c r="F15" s="39"/>
      <c r="G15" s="12"/>
      <c r="H15" s="15">
        <v>0</v>
      </c>
      <c r="I15" s="11"/>
      <c r="J15" s="11"/>
      <c r="K15" s="8"/>
    </row>
    <row r="16" spans="2:15" x14ac:dyDescent="0.25">
      <c r="B16" s="37" t="s">
        <v>11</v>
      </c>
      <c r="C16" s="38"/>
      <c r="D16" s="38"/>
      <c r="E16" s="38"/>
      <c r="F16" s="39"/>
      <c r="G16" s="12"/>
      <c r="H16" s="26">
        <v>1047757.33</v>
      </c>
      <c r="I16" s="11"/>
      <c r="J16" s="11"/>
      <c r="K16" s="8"/>
      <c r="L16" s="8"/>
    </row>
    <row r="17" spans="2:13" x14ac:dyDescent="0.25">
      <c r="B17" s="37" t="s">
        <v>12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25">
      <c r="B18" s="37" t="s">
        <v>19</v>
      </c>
      <c r="C18" s="38"/>
      <c r="D18" s="38"/>
      <c r="E18" s="38"/>
      <c r="F18" s="39"/>
      <c r="G18" s="12"/>
      <c r="H18" s="10">
        <v>509461.11</v>
      </c>
      <c r="I18" s="11"/>
      <c r="J18" s="11"/>
    </row>
    <row r="19" spans="2:13" x14ac:dyDescent="0.25">
      <c r="B19" s="37" t="s">
        <v>2</v>
      </c>
      <c r="C19" s="38"/>
      <c r="D19" s="38"/>
      <c r="E19" s="38"/>
      <c r="F19" s="39"/>
      <c r="G19" s="12"/>
      <c r="H19" s="10">
        <v>0</v>
      </c>
      <c r="I19" s="11"/>
      <c r="J19" s="11"/>
    </row>
    <row r="20" spans="2:13" x14ac:dyDescent="0.25">
      <c r="B20" s="37" t="s">
        <v>3</v>
      </c>
      <c r="C20" s="38"/>
      <c r="D20" s="38"/>
      <c r="E20" s="38"/>
      <c r="F20" s="39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</f>
        <v>3588892.0999999996</v>
      </c>
      <c r="I20" s="11"/>
      <c r="J20" s="11"/>
    </row>
    <row r="21" spans="2:13" x14ac:dyDescent="0.25">
      <c r="B21" s="37" t="s">
        <v>13</v>
      </c>
      <c r="C21" s="38"/>
      <c r="D21" s="38"/>
      <c r="E21" s="38"/>
      <c r="F21" s="39"/>
      <c r="G21" s="12"/>
      <c r="H21" s="10">
        <f>864398.85-3505</f>
        <v>860893.85</v>
      </c>
      <c r="I21" s="11"/>
      <c r="J21" s="11"/>
      <c r="K21" s="11"/>
      <c r="L21" s="8"/>
    </row>
    <row r="22" spans="2:13" x14ac:dyDescent="0.25">
      <c r="B22" s="37" t="s">
        <v>14</v>
      </c>
      <c r="C22" s="38"/>
      <c r="D22" s="38"/>
      <c r="E22" s="38"/>
      <c r="F22" s="39"/>
      <c r="G22" s="12"/>
      <c r="H22" s="10">
        <v>0</v>
      </c>
      <c r="I22" s="11"/>
      <c r="J22" s="11"/>
      <c r="K22" s="8"/>
    </row>
    <row r="23" spans="2:13" x14ac:dyDescent="0.25">
      <c r="B23" s="37" t="s">
        <v>15</v>
      </c>
      <c r="C23" s="38"/>
      <c r="D23" s="38"/>
      <c r="E23" s="38"/>
      <c r="F23" s="39"/>
      <c r="G23" s="12"/>
      <c r="H23" s="10">
        <v>0</v>
      </c>
      <c r="I23" s="11"/>
      <c r="J23" s="11"/>
      <c r="K23" s="8"/>
      <c r="L23" s="8"/>
    </row>
    <row r="24" spans="2:13" x14ac:dyDescent="0.25">
      <c r="B24" s="37" t="s">
        <v>26</v>
      </c>
      <c r="C24" s="38"/>
      <c r="D24" s="38"/>
      <c r="E24" s="38"/>
      <c r="F24" s="39"/>
      <c r="G24" s="13"/>
      <c r="H24" s="10">
        <f>2600+450+3000+1200+150+1550+1350+800+1950+2700+800+1000</f>
        <v>17550</v>
      </c>
      <c r="I24" s="11"/>
      <c r="J24" s="11"/>
      <c r="K24" s="8"/>
      <c r="L24" s="8"/>
    </row>
    <row r="25" spans="2:13" x14ac:dyDescent="0.25">
      <c r="B25" s="50" t="s">
        <v>24</v>
      </c>
      <c r="C25" s="51"/>
      <c r="D25" s="51"/>
      <c r="E25" s="51"/>
      <c r="F25" s="52"/>
      <c r="G25" s="16">
        <v>43931</v>
      </c>
      <c r="H25" s="4">
        <f>H26+H27+H28+H29+H30+H31</f>
        <v>728029.31</v>
      </c>
      <c r="I25" s="11"/>
      <c r="J25" s="11"/>
      <c r="K25" s="8"/>
    </row>
    <row r="26" spans="2:13" x14ac:dyDescent="0.25">
      <c r="B26" s="37" t="s">
        <v>10</v>
      </c>
      <c r="C26" s="38"/>
      <c r="D26" s="38"/>
      <c r="E26" s="38"/>
      <c r="F26" s="39"/>
      <c r="G26" s="2"/>
      <c r="H26" s="15">
        <v>0</v>
      </c>
      <c r="I26" s="11"/>
      <c r="J26" s="11"/>
      <c r="K26" s="8"/>
    </row>
    <row r="27" spans="2:13" x14ac:dyDescent="0.25">
      <c r="B27" s="37" t="s">
        <v>11</v>
      </c>
      <c r="C27" s="38"/>
      <c r="D27" s="38"/>
      <c r="E27" s="38"/>
      <c r="F27" s="39"/>
      <c r="G27" s="2"/>
      <c r="H27" s="10">
        <v>159868.39000000001</v>
      </c>
      <c r="I27" s="11"/>
      <c r="J27" s="11"/>
      <c r="K27" s="8"/>
    </row>
    <row r="28" spans="2:13" x14ac:dyDescent="0.25">
      <c r="B28" s="37" t="s">
        <v>13</v>
      </c>
      <c r="C28" s="38"/>
      <c r="D28" s="38"/>
      <c r="E28" s="38"/>
      <c r="F28" s="39"/>
      <c r="G28" s="2"/>
      <c r="H28" s="10">
        <v>568160.92000000004</v>
      </c>
      <c r="I28" s="11"/>
      <c r="J28" s="11"/>
      <c r="K28" s="8"/>
      <c r="L28" s="8"/>
      <c r="M28" s="8"/>
    </row>
    <row r="29" spans="2:13" x14ac:dyDescent="0.25">
      <c r="B29" s="37" t="s">
        <v>14</v>
      </c>
      <c r="C29" s="38"/>
      <c r="D29" s="38"/>
      <c r="E29" s="38"/>
      <c r="F29" s="39"/>
      <c r="G29" s="2"/>
      <c r="H29" s="10">
        <v>0</v>
      </c>
      <c r="I29" s="11"/>
      <c r="J29" s="11"/>
    </row>
    <row r="30" spans="2:13" x14ac:dyDescent="0.25">
      <c r="B30" s="37" t="s">
        <v>15</v>
      </c>
      <c r="C30" s="38"/>
      <c r="D30" s="38"/>
      <c r="E30" s="38"/>
      <c r="F30" s="39"/>
      <c r="G30" s="2"/>
      <c r="H30" s="10">
        <v>0</v>
      </c>
      <c r="I30" s="11"/>
      <c r="J30" s="11"/>
    </row>
    <row r="31" spans="2:13" x14ac:dyDescent="0.25">
      <c r="B31" s="37" t="s">
        <v>26</v>
      </c>
      <c r="C31" s="38"/>
      <c r="D31" s="38"/>
      <c r="E31" s="38"/>
      <c r="F31" s="39"/>
      <c r="G31" s="2"/>
      <c r="H31" s="10">
        <v>0</v>
      </c>
      <c r="I31" s="11"/>
      <c r="J31" s="11"/>
    </row>
    <row r="32" spans="2:13" x14ac:dyDescent="0.25">
      <c r="B32" s="31" t="s">
        <v>16</v>
      </c>
      <c r="C32" s="32"/>
      <c r="D32" s="32"/>
      <c r="E32" s="32"/>
      <c r="F32" s="33"/>
      <c r="G32" s="17">
        <v>43931</v>
      </c>
      <c r="H32" s="5">
        <f>SUM(H33:H41)</f>
        <v>1344825.65</v>
      </c>
      <c r="I32" s="11"/>
      <c r="J32" s="11"/>
    </row>
    <row r="33" spans="2:12" x14ac:dyDescent="0.25">
      <c r="B33" s="37" t="s">
        <v>10</v>
      </c>
      <c r="C33" s="38"/>
      <c r="D33" s="38"/>
      <c r="E33" s="38"/>
      <c r="F33" s="39"/>
      <c r="G33" s="13"/>
      <c r="H33" s="15">
        <v>0</v>
      </c>
      <c r="I33" s="11"/>
      <c r="J33" s="11"/>
    </row>
    <row r="34" spans="2:12" x14ac:dyDescent="0.25">
      <c r="B34" s="37" t="s">
        <v>11</v>
      </c>
      <c r="C34" s="38"/>
      <c r="D34" s="38"/>
      <c r="E34" s="38"/>
      <c r="F34" s="39"/>
      <c r="G34" s="13"/>
      <c r="H34" s="3">
        <v>2500</v>
      </c>
      <c r="I34" s="11"/>
      <c r="J34" s="11"/>
      <c r="L34" s="8"/>
    </row>
    <row r="35" spans="2:12" x14ac:dyDescent="0.25">
      <c r="B35" s="37" t="s">
        <v>12</v>
      </c>
      <c r="C35" s="38"/>
      <c r="D35" s="38"/>
      <c r="E35" s="38"/>
      <c r="F35" s="39"/>
      <c r="G35" s="13"/>
      <c r="H35" s="10">
        <v>0</v>
      </c>
      <c r="I35" s="11"/>
      <c r="J35" s="11"/>
    </row>
    <row r="36" spans="2:12" x14ac:dyDescent="0.25">
      <c r="B36" s="37" t="s">
        <v>19</v>
      </c>
      <c r="C36" s="38"/>
      <c r="D36" s="38"/>
      <c r="E36" s="38"/>
      <c r="F36" s="39"/>
      <c r="G36" s="13"/>
      <c r="H36" s="10">
        <v>509461.11</v>
      </c>
      <c r="I36" s="11"/>
      <c r="J36" s="11"/>
      <c r="L36" s="8"/>
    </row>
    <row r="37" spans="2:12" x14ac:dyDescent="0.25">
      <c r="B37" s="37" t="s">
        <v>2</v>
      </c>
      <c r="C37" s="38"/>
      <c r="D37" s="38"/>
      <c r="E37" s="38"/>
      <c r="F37" s="39"/>
      <c r="G37" s="13"/>
      <c r="H37" s="10">
        <v>0</v>
      </c>
      <c r="I37" s="11"/>
      <c r="J37" s="11"/>
    </row>
    <row r="38" spans="2:12" x14ac:dyDescent="0.25">
      <c r="B38" s="37" t="s">
        <v>3</v>
      </c>
      <c r="C38" s="38"/>
      <c r="D38" s="38"/>
      <c r="E38" s="38"/>
      <c r="F38" s="39"/>
      <c r="G38" s="13"/>
      <c r="H38" s="10">
        <v>28795.17</v>
      </c>
      <c r="I38" s="11"/>
      <c r="J38" s="11"/>
    </row>
    <row r="39" spans="2:12" x14ac:dyDescent="0.25">
      <c r="B39" s="37" t="s">
        <v>13</v>
      </c>
      <c r="C39" s="38"/>
      <c r="D39" s="38"/>
      <c r="E39" s="38"/>
      <c r="F39" s="39"/>
      <c r="G39" s="13"/>
      <c r="H39" s="10">
        <f>803549.37+520</f>
        <v>804069.37</v>
      </c>
      <c r="I39" s="11"/>
      <c r="J39" s="11"/>
    </row>
    <row r="40" spans="2:12" x14ac:dyDescent="0.25">
      <c r="B40" s="37" t="s">
        <v>14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2" x14ac:dyDescent="0.25">
      <c r="B41" s="37" t="s">
        <v>15</v>
      </c>
      <c r="C41" s="38"/>
      <c r="D41" s="38"/>
      <c r="E41" s="38"/>
      <c r="F41" s="39"/>
      <c r="G41" s="13"/>
      <c r="H41" s="10">
        <v>0</v>
      </c>
      <c r="I41" s="11"/>
      <c r="J41" s="11"/>
      <c r="K41" s="8"/>
    </row>
    <row r="42" spans="2:12" x14ac:dyDescent="0.25">
      <c r="B42" s="31" t="s">
        <v>21</v>
      </c>
      <c r="C42" s="32"/>
      <c r="D42" s="32"/>
      <c r="E42" s="32"/>
      <c r="F42" s="33"/>
      <c r="G42" s="17">
        <v>43931</v>
      </c>
      <c r="H42" s="5">
        <f>SUM(H43:H47)</f>
        <v>50050</v>
      </c>
      <c r="I42" s="11"/>
      <c r="J42" s="11"/>
    </row>
    <row r="43" spans="2:12" x14ac:dyDescent="0.25">
      <c r="B43" s="37" t="s">
        <v>10</v>
      </c>
      <c r="C43" s="38"/>
      <c r="D43" s="38"/>
      <c r="E43" s="38"/>
      <c r="F43" s="39"/>
      <c r="G43" s="2"/>
      <c r="H43" s="15">
        <v>0</v>
      </c>
      <c r="I43" s="11"/>
      <c r="J43" s="11"/>
    </row>
    <row r="44" spans="2:12" x14ac:dyDescent="0.25">
      <c r="B44" s="37" t="s">
        <v>11</v>
      </c>
      <c r="C44" s="38"/>
      <c r="D44" s="38"/>
      <c r="E44" s="38"/>
      <c r="F44" s="39"/>
      <c r="G44" s="2"/>
      <c r="H44" s="3">
        <v>50050</v>
      </c>
      <c r="I44" s="11"/>
      <c r="J44" s="11"/>
    </row>
    <row r="45" spans="2:12" x14ac:dyDescent="0.25">
      <c r="B45" s="37" t="s">
        <v>13</v>
      </c>
      <c r="C45" s="38"/>
      <c r="D45" s="38"/>
      <c r="E45" s="38"/>
      <c r="F45" s="39"/>
      <c r="G45" s="2"/>
      <c r="H45" s="3">
        <v>0</v>
      </c>
      <c r="I45" s="11"/>
      <c r="J45" s="11"/>
    </row>
    <row r="46" spans="2:12" x14ac:dyDescent="0.25">
      <c r="B46" s="37" t="s">
        <v>14</v>
      </c>
      <c r="C46" s="38"/>
      <c r="D46" s="38"/>
      <c r="E46" s="38"/>
      <c r="F46" s="39"/>
      <c r="G46" s="2"/>
      <c r="H46" s="3">
        <v>0</v>
      </c>
      <c r="I46" s="11"/>
      <c r="J46" s="11"/>
      <c r="K46" s="8"/>
    </row>
    <row r="47" spans="2:12" x14ac:dyDescent="0.25">
      <c r="B47" s="37" t="s">
        <v>15</v>
      </c>
      <c r="C47" s="38"/>
      <c r="D47" s="38"/>
      <c r="E47" s="38"/>
      <c r="F47" s="39"/>
      <c r="G47" s="2"/>
      <c r="H47" s="3">
        <v>0</v>
      </c>
      <c r="I47" s="11"/>
      <c r="J47" s="11"/>
    </row>
    <row r="48" spans="2:12" x14ac:dyDescent="0.25">
      <c r="B48" s="34" t="s">
        <v>18</v>
      </c>
      <c r="C48" s="35"/>
      <c r="D48" s="35"/>
      <c r="E48" s="35"/>
      <c r="F48" s="36"/>
      <c r="G48" s="18">
        <v>43931</v>
      </c>
      <c r="H48" s="6">
        <v>4704.74</v>
      </c>
      <c r="I48" s="11"/>
      <c r="L48" s="8"/>
    </row>
    <row r="49" spans="2:11" x14ac:dyDescent="0.25">
      <c r="B49" s="37" t="s">
        <v>17</v>
      </c>
      <c r="C49" s="38"/>
      <c r="D49" s="38"/>
      <c r="E49" s="38"/>
      <c r="F49" s="39"/>
      <c r="G49" s="27"/>
      <c r="H49" s="3">
        <v>0</v>
      </c>
      <c r="I49" s="11"/>
      <c r="J49" s="11"/>
    </row>
    <row r="50" spans="2:11" x14ac:dyDescent="0.25">
      <c r="B50" s="28" t="s">
        <v>4</v>
      </c>
      <c r="C50" s="29"/>
      <c r="D50" s="29"/>
      <c r="E50" s="29"/>
      <c r="F50" s="30"/>
      <c r="G50" s="2"/>
      <c r="H50" s="7">
        <f>H14+H25-H32-H42+H48-H49</f>
        <v>5362412.7899999991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53" t="s">
        <v>28</v>
      </c>
      <c r="C54" s="54">
        <v>509461.11</v>
      </c>
      <c r="D54" s="55" t="s">
        <v>48</v>
      </c>
    </row>
    <row r="55" spans="2:11" x14ac:dyDescent="0.25">
      <c r="B55" s="61" t="s">
        <v>83</v>
      </c>
      <c r="C55" s="56">
        <f>SUM(C54)</f>
        <v>509461.11</v>
      </c>
      <c r="D55" s="55"/>
    </row>
    <row r="56" spans="2:11" x14ac:dyDescent="0.25">
      <c r="B56" s="53" t="s">
        <v>29</v>
      </c>
      <c r="C56" s="54">
        <v>28795.17</v>
      </c>
      <c r="D56" s="55" t="s">
        <v>49</v>
      </c>
    </row>
    <row r="57" spans="2:11" x14ac:dyDescent="0.25">
      <c r="B57" s="61" t="s">
        <v>82</v>
      </c>
      <c r="C57" s="56">
        <f>SUM(C56)</f>
        <v>28795.17</v>
      </c>
      <c r="D57" s="55"/>
    </row>
    <row r="58" spans="2:11" x14ac:dyDescent="0.25">
      <c r="B58" s="53" t="s">
        <v>30</v>
      </c>
      <c r="C58" s="54">
        <v>6264.32</v>
      </c>
      <c r="D58" s="55" t="s">
        <v>50</v>
      </c>
    </row>
    <row r="59" spans="2:11" x14ac:dyDescent="0.25">
      <c r="B59" s="53" t="s">
        <v>30</v>
      </c>
      <c r="C59" s="54">
        <v>20891.89</v>
      </c>
      <c r="D59" s="55" t="s">
        <v>51</v>
      </c>
    </row>
    <row r="60" spans="2:11" x14ac:dyDescent="0.25">
      <c r="B60" s="53" t="s">
        <v>30</v>
      </c>
      <c r="C60" s="54">
        <v>2231.6799999999998</v>
      </c>
      <c r="D60" s="55" t="s">
        <v>52</v>
      </c>
    </row>
    <row r="61" spans="2:11" x14ac:dyDescent="0.25">
      <c r="B61" s="53" t="s">
        <v>30</v>
      </c>
      <c r="C61" s="54">
        <v>2591.5700000000002</v>
      </c>
      <c r="D61" s="55" t="s">
        <v>53</v>
      </c>
    </row>
    <row r="62" spans="2:11" x14ac:dyDescent="0.25">
      <c r="B62" s="53" t="s">
        <v>30</v>
      </c>
      <c r="C62" s="54">
        <v>15546.78</v>
      </c>
      <c r="D62" s="55" t="s">
        <v>54</v>
      </c>
    </row>
    <row r="63" spans="2:11" x14ac:dyDescent="0.25">
      <c r="B63" s="53" t="s">
        <v>31</v>
      </c>
      <c r="C63" s="54">
        <v>32312</v>
      </c>
      <c r="D63" s="55" t="s">
        <v>55</v>
      </c>
    </row>
    <row r="64" spans="2:11" x14ac:dyDescent="0.25">
      <c r="B64" s="53" t="s">
        <v>32</v>
      </c>
      <c r="C64" s="54">
        <v>3996.05</v>
      </c>
      <c r="D64" s="55" t="s">
        <v>56</v>
      </c>
    </row>
    <row r="65" spans="2:4" x14ac:dyDescent="0.25">
      <c r="B65" s="53" t="s">
        <v>33</v>
      </c>
      <c r="C65" s="54">
        <v>7100</v>
      </c>
      <c r="D65" s="55" t="s">
        <v>57</v>
      </c>
    </row>
    <row r="66" spans="2:4" x14ac:dyDescent="0.25">
      <c r="B66" s="53" t="s">
        <v>34</v>
      </c>
      <c r="C66" s="54">
        <v>1320</v>
      </c>
      <c r="D66" s="55" t="s">
        <v>58</v>
      </c>
    </row>
    <row r="67" spans="2:4" x14ac:dyDescent="0.25">
      <c r="B67" s="53" t="s">
        <v>35</v>
      </c>
      <c r="C67" s="54">
        <v>1620</v>
      </c>
      <c r="D67" s="55" t="s">
        <v>59</v>
      </c>
    </row>
    <row r="68" spans="2:4" x14ac:dyDescent="0.25">
      <c r="B68" s="53" t="s">
        <v>36</v>
      </c>
      <c r="C68" s="54">
        <v>1935</v>
      </c>
      <c r="D68" s="55" t="s">
        <v>60</v>
      </c>
    </row>
    <row r="69" spans="2:4" x14ac:dyDescent="0.25">
      <c r="B69" s="53" t="s">
        <v>36</v>
      </c>
      <c r="C69" s="54">
        <v>220</v>
      </c>
      <c r="D69" s="55" t="s">
        <v>61</v>
      </c>
    </row>
    <row r="70" spans="2:4" x14ac:dyDescent="0.25">
      <c r="B70" s="53" t="s">
        <v>37</v>
      </c>
      <c r="C70" s="54">
        <v>41377.71</v>
      </c>
      <c r="D70" s="55" t="s">
        <v>62</v>
      </c>
    </row>
    <row r="71" spans="2:4" x14ac:dyDescent="0.25">
      <c r="B71" s="53" t="s">
        <v>38</v>
      </c>
      <c r="C71" s="54">
        <v>6000</v>
      </c>
      <c r="D71" s="55" t="s">
        <v>63</v>
      </c>
    </row>
    <row r="72" spans="2:4" x14ac:dyDescent="0.25">
      <c r="B72" s="53" t="s">
        <v>39</v>
      </c>
      <c r="C72" s="54">
        <v>920</v>
      </c>
      <c r="D72" s="55" t="s">
        <v>64</v>
      </c>
    </row>
    <row r="73" spans="2:4" x14ac:dyDescent="0.25">
      <c r="B73" s="53" t="s">
        <v>40</v>
      </c>
      <c r="C73" s="54">
        <v>47700</v>
      </c>
      <c r="D73" s="55" t="s">
        <v>65</v>
      </c>
    </row>
    <row r="74" spans="2:4" x14ac:dyDescent="0.25">
      <c r="B74" s="53" t="s">
        <v>40</v>
      </c>
      <c r="C74" s="54">
        <v>85620</v>
      </c>
      <c r="D74" s="55" t="s">
        <v>66</v>
      </c>
    </row>
    <row r="75" spans="2:4" x14ac:dyDescent="0.25">
      <c r="B75" s="53" t="s">
        <v>41</v>
      </c>
      <c r="C75" s="54">
        <v>29600</v>
      </c>
      <c r="D75" s="55" t="s">
        <v>67</v>
      </c>
    </row>
    <row r="76" spans="2:4" x14ac:dyDescent="0.25">
      <c r="B76" s="53" t="s">
        <v>41</v>
      </c>
      <c r="C76" s="54">
        <v>29600</v>
      </c>
      <c r="D76" s="55" t="s">
        <v>68</v>
      </c>
    </row>
    <row r="77" spans="2:4" x14ac:dyDescent="0.25">
      <c r="B77" s="53" t="s">
        <v>42</v>
      </c>
      <c r="C77" s="54">
        <v>1200</v>
      </c>
      <c r="D77" s="55" t="s">
        <v>69</v>
      </c>
    </row>
    <row r="78" spans="2:4" x14ac:dyDescent="0.25">
      <c r="B78" s="53" t="s">
        <v>43</v>
      </c>
      <c r="C78" s="54">
        <v>4608</v>
      </c>
      <c r="D78" s="55" t="s">
        <v>70</v>
      </c>
    </row>
    <row r="79" spans="2:4" x14ac:dyDescent="0.25">
      <c r="B79" s="53" t="s">
        <v>43</v>
      </c>
      <c r="C79" s="54">
        <v>8294.4</v>
      </c>
      <c r="D79" s="55" t="s">
        <v>71</v>
      </c>
    </row>
    <row r="80" spans="2:4" x14ac:dyDescent="0.25">
      <c r="B80" s="53" t="s">
        <v>43</v>
      </c>
      <c r="C80" s="54">
        <v>79800</v>
      </c>
      <c r="D80" s="55" t="s">
        <v>72</v>
      </c>
    </row>
    <row r="81" spans="2:4" x14ac:dyDescent="0.25">
      <c r="B81" s="53" t="s">
        <v>43</v>
      </c>
      <c r="C81" s="54">
        <v>8250</v>
      </c>
      <c r="D81" s="55" t="s">
        <v>73</v>
      </c>
    </row>
    <row r="82" spans="2:4" x14ac:dyDescent="0.25">
      <c r="B82" s="53" t="s">
        <v>43</v>
      </c>
      <c r="C82" s="54">
        <v>15600</v>
      </c>
      <c r="D82" s="55" t="s">
        <v>74</v>
      </c>
    </row>
    <row r="83" spans="2:4" x14ac:dyDescent="0.25">
      <c r="B83" s="53" t="s">
        <v>44</v>
      </c>
      <c r="C83" s="54">
        <v>125158.27</v>
      </c>
      <c r="D83" s="55" t="s">
        <v>75</v>
      </c>
    </row>
    <row r="84" spans="2:4" x14ac:dyDescent="0.25">
      <c r="B84" s="53" t="s">
        <v>44</v>
      </c>
      <c r="C84" s="54">
        <v>47466.7</v>
      </c>
      <c r="D84" s="55" t="s">
        <v>75</v>
      </c>
    </row>
    <row r="85" spans="2:4" x14ac:dyDescent="0.25">
      <c r="B85" s="53" t="s">
        <v>44</v>
      </c>
      <c r="C85" s="54">
        <v>7140</v>
      </c>
      <c r="D85" s="55" t="s">
        <v>75</v>
      </c>
    </row>
    <row r="86" spans="2:4" x14ac:dyDescent="0.25">
      <c r="B86" s="53" t="s">
        <v>45</v>
      </c>
      <c r="C86" s="54">
        <v>131085</v>
      </c>
      <c r="D86" s="55" t="s">
        <v>76</v>
      </c>
    </row>
    <row r="87" spans="2:4" x14ac:dyDescent="0.25">
      <c r="B87" s="53" t="s">
        <v>46</v>
      </c>
      <c r="C87" s="54">
        <v>37056</v>
      </c>
      <c r="D87" s="55" t="s">
        <v>77</v>
      </c>
    </row>
    <row r="88" spans="2:4" x14ac:dyDescent="0.25">
      <c r="B88" s="53" t="s">
        <v>46</v>
      </c>
      <c r="C88" s="54">
        <v>1044</v>
      </c>
      <c r="D88" s="55" t="s">
        <v>78</v>
      </c>
    </row>
    <row r="89" spans="2:4" x14ac:dyDescent="0.25">
      <c r="B89" s="60" t="s">
        <v>81</v>
      </c>
      <c r="C89" s="56">
        <f>SUM(C58:C88)</f>
        <v>803549.37</v>
      </c>
      <c r="D89" s="57"/>
    </row>
    <row r="90" spans="2:4" x14ac:dyDescent="0.25">
      <c r="B90" s="53" t="s">
        <v>47</v>
      </c>
      <c r="C90" s="54">
        <v>50050</v>
      </c>
      <c r="D90" s="55" t="s">
        <v>79</v>
      </c>
    </row>
    <row r="91" spans="2:4" x14ac:dyDescent="0.25">
      <c r="B91" s="60" t="s">
        <v>80</v>
      </c>
      <c r="C91" s="59">
        <f>SUM(C90)</f>
        <v>50050</v>
      </c>
      <c r="D91" s="58"/>
    </row>
  </sheetData>
  <mergeCells count="46"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2:F32"/>
    <mergeCell ref="B29:F29"/>
    <mergeCell ref="B30:F30"/>
    <mergeCell ref="B27:F27"/>
    <mergeCell ref="B28:F28"/>
    <mergeCell ref="B40:F40"/>
    <mergeCell ref="B41:F41"/>
    <mergeCell ref="B43:F43"/>
    <mergeCell ref="B33:F33"/>
    <mergeCell ref="B39:F39"/>
    <mergeCell ref="B38:F3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2020-04-13T06:45:47Z</dcterms:modified>
</cp:coreProperties>
</file>